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255" windowWidth="21600" windowHeight="10965" activeTab="0"/>
  </bookViews>
  <sheets>
    <sheet name="Sheet1" sheetId="1" r:id="rId1"/>
    <sheet name="Sheet2" sheetId="2" r:id="rId2"/>
    <sheet name="Sheet3" sheetId="3" r:id="rId3"/>
  </sheets>
  <definedNames>
    <definedName name="_xlnm.Print_Area" localSheetId="0">'Sheet1'!$A$1:$S$42</definedName>
  </definedNames>
  <calcPr fullCalcOnLoad="1"/>
</workbook>
</file>

<file path=xl/comments1.xml><?xml version="1.0" encoding="utf-8"?>
<comments xmlns="http://schemas.openxmlformats.org/spreadsheetml/2006/main">
  <authors>
    <author>J. Steven Prows</author>
  </authors>
  <commentList>
    <comment ref="C3" authorId="0">
      <text>
        <r>
          <rPr>
            <b/>
            <sz val="9"/>
            <rFont val="Tahoma"/>
            <family val="0"/>
          </rPr>
          <t>Enter the Height of the cabinet in inches.</t>
        </r>
      </text>
    </comment>
    <comment ref="C4" authorId="0">
      <text>
        <r>
          <rPr>
            <b/>
            <sz val="9"/>
            <rFont val="Tahoma"/>
            <family val="0"/>
          </rPr>
          <t>Enter the width of the cabinet in inches.</t>
        </r>
      </text>
    </comment>
    <comment ref="H4" authorId="0">
      <text>
        <r>
          <rPr>
            <b/>
            <sz val="9"/>
            <rFont val="Tahoma"/>
            <family val="0"/>
          </rPr>
          <t>This is the square footage of your enclosure based on the H, W &amp; D that you enter.</t>
        </r>
      </text>
    </comment>
    <comment ref="C5" authorId="0">
      <text>
        <r>
          <rPr>
            <b/>
            <sz val="9"/>
            <rFont val="Tahoma"/>
            <family val="0"/>
          </rPr>
          <t>Enter the depth of the cabinet in inches.</t>
        </r>
      </text>
    </comment>
    <comment ref="C7" authorId="0">
      <text>
        <r>
          <rPr>
            <b/>
            <sz val="9"/>
            <rFont val="Tahoma"/>
            <family val="0"/>
          </rPr>
          <t>Enter the internal temperature of the cabinet.  If unknown, go to the "Dissipated Heat in Watts" box.</t>
        </r>
      </text>
    </comment>
    <comment ref="E7" authorId="0">
      <text>
        <r>
          <rPr>
            <b/>
            <sz val="9"/>
            <rFont val="Tahoma"/>
            <family val="0"/>
          </rPr>
          <t>Enter the temperature of the surrounding air.  If unknown, go to the "Dissipated Heat in Watts" box.</t>
        </r>
      </text>
    </comment>
    <comment ref="C9" authorId="0">
      <text>
        <r>
          <rPr>
            <b/>
            <sz val="9"/>
            <rFont val="Tahoma"/>
            <family val="0"/>
          </rPr>
          <t>Enter the temperature that you would like to maintain inside of the cabinet.</t>
        </r>
      </text>
    </comment>
    <comment ref="E9" authorId="0">
      <text>
        <r>
          <rPr>
            <b/>
            <sz val="9"/>
            <rFont val="Tahoma"/>
            <family val="0"/>
          </rPr>
          <t>Enter the highest surrounding temperature that the cabinet will be exposed to.</t>
        </r>
      </text>
    </comment>
    <comment ref="C11" authorId="0">
      <text>
        <r>
          <rPr>
            <b/>
            <sz val="9"/>
            <rFont val="Tahoma"/>
            <family val="0"/>
          </rPr>
          <t>If you don't know the internal temp and ambient temp, you need to obtain the dissipated watts rating for each component inside of the cabinet.  This can usually be obtained from the manufacturer of the components.  Keep in mind, this is not the total energy consumption of the components, but the amount of energy that is lost in the form of heat.</t>
        </r>
      </text>
    </comment>
    <comment ref="H15" authorId="0">
      <text>
        <r>
          <rPr>
            <b/>
            <sz val="9"/>
            <rFont val="Tahoma"/>
            <family val="0"/>
          </rPr>
          <t>If the cabinet is exposed to direct sunlight, enter the number that corresponds to the color that matches the cabinet.  If not exposed to direct sunlight, leave this box blank.</t>
        </r>
      </text>
    </comment>
    <comment ref="H17" authorId="0">
      <text>
        <r>
          <rPr>
            <b/>
            <sz val="9"/>
            <rFont val="Tahoma"/>
            <family val="0"/>
          </rPr>
          <t>This is the total BTUH of cooling that you need to provide in order to maintain the desired temperature that you specified.</t>
        </r>
      </text>
    </comment>
    <comment ref="E27" authorId="0">
      <text>
        <r>
          <rPr>
            <b/>
            <sz val="9"/>
            <rFont val="Tahoma"/>
            <family val="0"/>
          </rPr>
          <t>If your cabinet is fan cooled, enter the total SCFM rating(s) of fan(s) that are used to pull air through the cabinet.  If not fan cooled, leave this box blank.</t>
        </r>
      </text>
    </comment>
    <comment ref="G27" authorId="0">
      <text>
        <r>
          <rPr>
            <b/>
            <sz val="9"/>
            <rFont val="Tahoma"/>
            <family val="0"/>
          </rPr>
          <t>This is the total BTUH of cooling provided by the fans in your cabinet.  This is included in the "Total BTUH" box.  It is figured by multiplying the SCFM of the fan(s), by the temp difference of the air exiting and the air entering, by 1.08.</t>
        </r>
      </text>
    </comment>
    <comment ref="G33" authorId="0">
      <text>
        <r>
          <rPr>
            <b/>
            <sz val="9"/>
            <rFont val="Tahoma"/>
            <family val="0"/>
          </rPr>
          <t>If your cabinet is fan cooled, enter the temperature of the air entering the enclosure.  If not fan cooled, leave this box blank.</t>
        </r>
      </text>
    </comment>
    <comment ref="G35" authorId="0">
      <text>
        <r>
          <rPr>
            <b/>
            <sz val="9"/>
            <rFont val="Tahoma"/>
            <family val="0"/>
          </rPr>
          <t xml:space="preserve"> If your cabinet is fan cooled, enter the temperature of the air exiting the enclosure.  If not fan cooled, leave this box blank</t>
        </r>
      </text>
    </comment>
  </commentList>
</comments>
</file>

<file path=xl/sharedStrings.xml><?xml version="1.0" encoding="utf-8"?>
<sst xmlns="http://schemas.openxmlformats.org/spreadsheetml/2006/main" count="96" uniqueCount="77">
  <si>
    <t>Height (in.)</t>
  </si>
  <si>
    <t>Width (in.)</t>
  </si>
  <si>
    <t>Square Feet of Enclosure</t>
  </si>
  <si>
    <t>Depth (in.)</t>
  </si>
  <si>
    <t>Internal Temp. Now</t>
  </si>
  <si>
    <t>Ambient Temp. Now</t>
  </si>
  <si>
    <t>Delta T *F</t>
  </si>
  <si>
    <t>Desired Internal Temp.</t>
  </si>
  <si>
    <t xml:space="preserve">Worst Case Ambient </t>
  </si>
  <si>
    <t xml:space="preserve">                 AVAILABLE COMPRESSED AIR PRESSURE</t>
  </si>
  <si>
    <t>If internal and ambient temperatures are unknown, use dissipated heat in watts.</t>
  </si>
  <si>
    <t>Enclosure Cooler Model Number</t>
  </si>
  <si>
    <t xml:space="preserve">         80 PSIG</t>
  </si>
  <si>
    <t xml:space="preserve">         100 PSIG</t>
  </si>
  <si>
    <t>Dissipated Heat in Watts</t>
  </si>
  <si>
    <t>Additional BTU's</t>
  </si>
  <si>
    <t>Total Delta T *F</t>
  </si>
  <si>
    <t>BTUH</t>
  </si>
  <si>
    <t>&gt;70 Deg. F</t>
  </si>
  <si>
    <t>750 / 760</t>
  </si>
  <si>
    <t>NEMA 12</t>
  </si>
  <si>
    <t>Temp. Rise Due To Solar Radiation</t>
  </si>
  <si>
    <t>730 / 740</t>
  </si>
  <si>
    <t>if enclosure is exposed to direct sunlight</t>
  </si>
  <si>
    <t>Color Number</t>
  </si>
  <si>
    <t>NEMA 4</t>
  </si>
  <si>
    <t>Number</t>
  </si>
  <si>
    <t>Cabinet Color</t>
  </si>
  <si>
    <t>Approx. Temp Rise</t>
  </si>
  <si>
    <t>780 / 790</t>
  </si>
  <si>
    <t>White</t>
  </si>
  <si>
    <t>785 / 795</t>
  </si>
  <si>
    <t>Cream</t>
  </si>
  <si>
    <t>Total BTUH</t>
  </si>
  <si>
    <t>7870 / 7970</t>
  </si>
  <si>
    <t>Yellow</t>
  </si>
  <si>
    <t>Light Gray</t>
  </si>
  <si>
    <t>787 / 797</t>
  </si>
  <si>
    <t>Medium Gray</t>
  </si>
  <si>
    <t>787-35H / 797-35H</t>
  </si>
  <si>
    <t>Dark Gray</t>
  </si>
  <si>
    <t>7875 / 7975</t>
  </si>
  <si>
    <t>Black</t>
  </si>
  <si>
    <t>NEMA 4X</t>
  </si>
  <si>
    <t>National Aluminum or</t>
  </si>
  <si>
    <t>787SS / 797SS</t>
  </si>
  <si>
    <t>Stainless Steel</t>
  </si>
  <si>
    <t>787SS-35H / 797SS-35H</t>
  </si>
  <si>
    <t>Additional</t>
  </si>
  <si>
    <t>BTU's</t>
  </si>
  <si>
    <t>The cabinet is:</t>
  </si>
  <si>
    <t>Sealed and unvented.</t>
  </si>
  <si>
    <t>provided by</t>
  </si>
  <si>
    <t>fan(s).</t>
  </si>
  <si>
    <t>*</t>
  </si>
  <si>
    <t>Vented-fan cooled.    (</t>
  </si>
  <si>
    <t>SCFM)</t>
  </si>
  <si>
    <t>Vented-no fan.</t>
  </si>
  <si>
    <t>capacities by 15%.  Compressed air temperatures must not exceed 110 degrees F.</t>
  </si>
  <si>
    <t>If compressed air temperatures exceed 110 degrees F, call the factory.</t>
  </si>
  <si>
    <t>"&gt;70 degrees F" capacity when compressed air temperature exceeds 70 degrees F.</t>
  </si>
  <si>
    <t>770-35H</t>
  </si>
  <si>
    <t>CAPACITIES</t>
  </si>
  <si>
    <t>*Temperature of air entering enclosure (F).</t>
  </si>
  <si>
    <t>*Temperature of air exiting enclosure (F).</t>
  </si>
  <si>
    <t>If fan cooled:</t>
  </si>
  <si>
    <t>Vortex Enclosure Cooler - Sizing &amp; Selection Worksheet</t>
  </si>
  <si>
    <r>
      <t xml:space="preserve">737SS / 747SS / </t>
    </r>
    <r>
      <rPr>
        <b/>
        <sz val="10"/>
        <color indexed="12"/>
        <rFont val="Arial"/>
        <family val="2"/>
      </rPr>
      <t>7715</t>
    </r>
  </si>
  <si>
    <t>Vortex Cooler &amp; Vortex A/C  -  BTUH Capacity</t>
  </si>
  <si>
    <r>
      <t xml:space="preserve">7875SS / 7975SS / </t>
    </r>
    <r>
      <rPr>
        <b/>
        <sz val="10"/>
        <color indexed="12"/>
        <rFont val="Arial"/>
        <family val="2"/>
      </rPr>
      <t>7770</t>
    </r>
  </si>
  <si>
    <r>
      <t xml:space="preserve">737 / 747 / </t>
    </r>
    <r>
      <rPr>
        <b/>
        <sz val="10"/>
        <color indexed="53"/>
        <rFont val="Arial"/>
        <family val="2"/>
      </rPr>
      <t>770-15H</t>
    </r>
  </si>
  <si>
    <r>
      <t>Note</t>
    </r>
    <r>
      <rPr>
        <sz val="10"/>
        <rFont val="Arial"/>
        <family val="0"/>
      </rPr>
      <t>: If the compressed air supply is not dried to a -40 degree F pressure dew point, devalue</t>
    </r>
  </si>
  <si>
    <r>
      <t>Note</t>
    </r>
    <r>
      <rPr>
        <sz val="10"/>
        <rFont val="Arial"/>
        <family val="0"/>
      </rPr>
      <t>: "BTUH" capacity when compressed air temperature does not exceed 70 degrees F.</t>
    </r>
  </si>
  <si>
    <t>highly reliable, mechanical thermostat to maintain cabinet temperatures within a range of 80 to 90 degrees F.</t>
  </si>
  <si>
    <r>
      <t>Note</t>
    </r>
    <r>
      <rPr>
        <sz val="10"/>
        <rFont val="Arial"/>
        <family val="0"/>
      </rPr>
      <t xml:space="preserve">: The models listed above which have a </t>
    </r>
    <r>
      <rPr>
        <b/>
        <sz val="10"/>
        <color indexed="53"/>
        <rFont val="Arial"/>
        <family val="2"/>
      </rPr>
      <t>770</t>
    </r>
    <r>
      <rPr>
        <sz val="10"/>
        <rFont val="Arial"/>
        <family val="0"/>
      </rPr>
      <t xml:space="preserve"> prefix and the </t>
    </r>
    <r>
      <rPr>
        <i/>
        <sz val="10"/>
        <rFont val="Arial"/>
        <family val="2"/>
      </rPr>
      <t>Vortex A/C</t>
    </r>
    <r>
      <rPr>
        <sz val="10"/>
        <rFont val="Arial"/>
        <family val="0"/>
      </rPr>
      <t xml:space="preserve"> models (listed in </t>
    </r>
    <r>
      <rPr>
        <b/>
        <sz val="10"/>
        <color indexed="12"/>
        <rFont val="Arial"/>
        <family val="2"/>
      </rPr>
      <t>blue</t>
    </r>
    <r>
      <rPr>
        <sz val="10"/>
        <rFont val="Arial"/>
        <family val="0"/>
      </rPr>
      <t>) all feature a</t>
    </r>
  </si>
  <si>
    <t xml:space="preserve">         60 PSIG**</t>
  </si>
  <si>
    <r>
      <t>**</t>
    </r>
    <r>
      <rPr>
        <sz val="10"/>
        <rFont val="Arial"/>
        <family val="0"/>
      </rPr>
      <t xml:space="preserve"> A minimum of 80 psi is required for proper operation of this thermostat.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</si>
</sst>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0"/>
      <name val="Arial"/>
      <family val="2"/>
    </font>
    <font>
      <u val="single"/>
      <sz val="10"/>
      <name val="Arial"/>
      <family val="2"/>
    </font>
    <font>
      <b/>
      <sz val="10"/>
      <color indexed="10"/>
      <name val="Arial"/>
      <family val="2"/>
    </font>
    <font>
      <b/>
      <sz val="9"/>
      <name val="Tahoma"/>
      <family val="0"/>
    </font>
    <font>
      <sz val="8"/>
      <name val="Arial"/>
      <family val="0"/>
    </font>
    <font>
      <i/>
      <sz val="10"/>
      <name val="Arial"/>
      <family val="2"/>
    </font>
    <font>
      <b/>
      <u val="single"/>
      <sz val="12"/>
      <color indexed="62"/>
      <name val="Arial"/>
      <family val="2"/>
    </font>
    <font>
      <b/>
      <sz val="10"/>
      <color indexed="12"/>
      <name val="Arial"/>
      <family val="2"/>
    </font>
    <font>
      <b/>
      <sz val="10"/>
      <color indexed="53"/>
      <name val="Arial"/>
      <family val="2"/>
    </font>
    <font>
      <b/>
      <sz val="8"/>
      <name val="Arial"/>
      <family val="2"/>
    </font>
  </fonts>
  <fills count="10">
    <fill>
      <patternFill/>
    </fill>
    <fill>
      <patternFill patternType="gray125"/>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s>
  <borders count="22">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color indexed="63"/>
      </bottom>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1" xfId="0" applyBorder="1" applyAlignment="1" applyProtection="1">
      <alignment horizontal="center" vertical="center"/>
      <protection locked="0"/>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lignment/>
    </xf>
    <xf numFmtId="0" fontId="0" fillId="0" borderId="3" xfId="0" applyBorder="1" applyAlignment="1" applyProtection="1">
      <alignment horizontal="center"/>
      <protection locked="0"/>
    </xf>
    <xf numFmtId="0" fontId="0" fillId="0" borderId="0" xfId="0" applyBorder="1" applyAlignment="1">
      <alignment/>
    </xf>
    <xf numFmtId="0" fontId="0" fillId="2" borderId="1" xfId="0" applyFill="1" applyBorder="1" applyAlignment="1">
      <alignment horizontal="center"/>
    </xf>
    <xf numFmtId="0" fontId="0" fillId="2" borderId="4" xfId="0" applyFill="1" applyBorder="1" applyAlignment="1">
      <alignment horizontal="center"/>
    </xf>
    <xf numFmtId="0" fontId="0" fillId="3" borderId="1" xfId="0" applyFill="1" applyBorder="1" applyAlignment="1">
      <alignment horizontal="center"/>
    </xf>
    <xf numFmtId="0" fontId="0" fillId="4" borderId="0" xfId="0" applyFill="1" applyAlignment="1">
      <alignment horizontal="center" vertical="center"/>
    </xf>
    <xf numFmtId="0" fontId="0" fillId="4" borderId="0" xfId="0"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xf>
    <xf numFmtId="0" fontId="1" fillId="5"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center" vertical="center" wrapText="1"/>
    </xf>
    <xf numFmtId="0" fontId="0" fillId="4" borderId="0" xfId="0" applyFill="1" applyAlignment="1">
      <alignment/>
    </xf>
    <xf numFmtId="0" fontId="1" fillId="4" borderId="0" xfId="0" applyFont="1" applyFill="1" applyAlignment="1">
      <alignment horizontal="center"/>
    </xf>
    <xf numFmtId="0" fontId="0" fillId="0" borderId="5" xfId="0" applyBorder="1" applyAlignment="1" applyProtection="1">
      <alignment horizontal="center" vertical="center"/>
      <protection locked="0"/>
    </xf>
    <xf numFmtId="3" fontId="0" fillId="0" borderId="4" xfId="0" applyNumberFormat="1" applyBorder="1" applyAlignment="1" applyProtection="1">
      <alignment horizontal="center" vertical="center"/>
      <protection locked="0"/>
    </xf>
    <xf numFmtId="0" fontId="0" fillId="4" borderId="6" xfId="0" applyFill="1" applyBorder="1" applyAlignment="1">
      <alignment horizontal="center" vertical="center"/>
    </xf>
    <xf numFmtId="0" fontId="0" fillId="4" borderId="6" xfId="0" applyFont="1" applyFill="1" applyBorder="1" applyAlignment="1">
      <alignment horizontal="center" vertic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applyAlignment="1">
      <alignment/>
    </xf>
    <xf numFmtId="0" fontId="0" fillId="3" borderId="0" xfId="0" applyFill="1" applyAlignment="1">
      <alignment/>
    </xf>
    <xf numFmtId="0" fontId="3" fillId="3" borderId="0" xfId="0" applyFont="1" applyFill="1" applyAlignment="1">
      <alignment/>
    </xf>
    <xf numFmtId="0" fontId="0" fillId="3" borderId="0" xfId="0" applyFill="1" applyAlignment="1">
      <alignment horizontal="center" vertical="center"/>
    </xf>
    <xf numFmtId="0" fontId="0" fillId="3" borderId="0" xfId="0" applyFill="1" applyAlignment="1">
      <alignment horizontal="left" vertical="center"/>
    </xf>
    <xf numFmtId="0" fontId="0" fillId="7" borderId="7" xfId="0" applyFill="1" applyBorder="1" applyAlignment="1">
      <alignment/>
    </xf>
    <xf numFmtId="0" fontId="0" fillId="7" borderId="8" xfId="0" applyFill="1" applyBorder="1" applyAlignment="1">
      <alignment/>
    </xf>
    <xf numFmtId="0" fontId="1" fillId="7" borderId="8" xfId="0" applyFont="1" applyFill="1" applyBorder="1" applyAlignment="1">
      <alignment/>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1" fillId="7" borderId="10" xfId="0" applyFont="1" applyFill="1" applyBorder="1" applyAlignment="1">
      <alignment horizontal="left" vertical="center"/>
    </xf>
    <xf numFmtId="0" fontId="1" fillId="7" borderId="10" xfId="0" applyFont="1" applyFill="1" applyBorder="1" applyAlignment="1">
      <alignment horizontal="left"/>
    </xf>
    <xf numFmtId="0" fontId="1" fillId="7" borderId="11" xfId="0" applyFont="1" applyFill="1" applyBorder="1" applyAlignment="1">
      <alignment horizontal="center"/>
    </xf>
    <xf numFmtId="0" fontId="0" fillId="7" borderId="0" xfId="0" applyFill="1" applyAlignment="1">
      <alignment/>
    </xf>
    <xf numFmtId="0" fontId="1" fillId="7" borderId="12" xfId="0" applyFont="1" applyFill="1" applyBorder="1" applyAlignment="1">
      <alignment horizontal="center"/>
    </xf>
    <xf numFmtId="0" fontId="1" fillId="7" borderId="13" xfId="0" applyFont="1" applyFill="1" applyBorder="1" applyAlignment="1">
      <alignment horizontal="center"/>
    </xf>
    <xf numFmtId="0" fontId="0" fillId="5" borderId="6" xfId="0" applyFill="1" applyBorder="1" applyAlignment="1">
      <alignment/>
    </xf>
    <xf numFmtId="0" fontId="0" fillId="5" borderId="2" xfId="0" applyFill="1" applyBorder="1" applyAlignment="1">
      <alignment/>
    </xf>
    <xf numFmtId="0" fontId="0" fillId="5" borderId="0" xfId="0" applyFill="1" applyBorder="1" applyAlignment="1" applyProtection="1">
      <alignment horizontal="center"/>
      <protection/>
    </xf>
    <xf numFmtId="0" fontId="0" fillId="5" borderId="14" xfId="0" applyFill="1" applyBorder="1" applyAlignment="1">
      <alignment/>
    </xf>
    <xf numFmtId="0" fontId="0" fillId="5" borderId="15" xfId="0" applyFill="1" applyBorder="1" applyAlignment="1">
      <alignment/>
    </xf>
    <xf numFmtId="0" fontId="0" fillId="4" borderId="15" xfId="0" applyFill="1" applyBorder="1" applyAlignment="1">
      <alignment horizontal="right"/>
    </xf>
    <xf numFmtId="0" fontId="0" fillId="4" borderId="16" xfId="0" applyFill="1" applyBorder="1" applyAlignment="1">
      <alignment horizontal="left"/>
    </xf>
    <xf numFmtId="0" fontId="0" fillId="5" borderId="0" xfId="0" applyFill="1" applyBorder="1" applyAlignment="1">
      <alignment/>
    </xf>
    <xf numFmtId="0" fontId="0" fillId="4" borderId="0" xfId="0" applyFill="1" applyBorder="1" applyAlignment="1">
      <alignment horizontal="right"/>
    </xf>
    <xf numFmtId="0" fontId="0" fillId="4" borderId="11"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0" xfId="0" applyFill="1" applyBorder="1" applyAlignment="1">
      <alignment horizontal="center" vertical="center"/>
    </xf>
    <xf numFmtId="0" fontId="1" fillId="5" borderId="0" xfId="0" applyFont="1" applyFill="1" applyBorder="1" applyAlignment="1">
      <alignment horizontal="right"/>
    </xf>
    <xf numFmtId="0" fontId="0" fillId="4" borderId="0" xfId="0" applyFill="1" applyBorder="1" applyAlignment="1">
      <alignment horizontal="left"/>
    </xf>
    <xf numFmtId="0" fontId="0" fillId="4" borderId="0" xfId="0" applyFill="1" applyBorder="1" applyAlignment="1">
      <alignment/>
    </xf>
    <xf numFmtId="0" fontId="0" fillId="5" borderId="10" xfId="0" applyFill="1" applyBorder="1" applyAlignment="1">
      <alignment horizontal="center"/>
    </xf>
    <xf numFmtId="0" fontId="1" fillId="4" borderId="0" xfId="0" applyFont="1" applyFill="1" applyBorder="1" applyAlignment="1">
      <alignment horizontal="center"/>
    </xf>
    <xf numFmtId="0" fontId="0" fillId="5" borderId="0" xfId="0" applyFill="1" applyBorder="1" applyAlignment="1">
      <alignment horizontal="left"/>
    </xf>
    <xf numFmtId="0" fontId="0" fillId="5" borderId="0" xfId="0" applyFill="1" applyBorder="1" applyAlignment="1">
      <alignment horizontal="right"/>
    </xf>
    <xf numFmtId="0" fontId="0" fillId="5" borderId="12" xfId="0" applyFill="1" applyBorder="1" applyAlignment="1">
      <alignment/>
    </xf>
    <xf numFmtId="0" fontId="0" fillId="5" borderId="13" xfId="0" applyFill="1" applyBorder="1" applyAlignment="1">
      <alignment/>
    </xf>
    <xf numFmtId="3" fontId="0" fillId="7" borderId="4" xfId="0" applyNumberFormat="1" applyFill="1" applyBorder="1" applyAlignment="1" applyProtection="1">
      <alignment horizontal="center" vertical="center"/>
      <protection hidden="1"/>
    </xf>
    <xf numFmtId="3" fontId="0" fillId="7" borderId="1" xfId="0" applyNumberFormat="1" applyFill="1" applyBorder="1" applyAlignment="1" applyProtection="1">
      <alignment horizontal="center" vertical="center"/>
      <protection hidden="1"/>
    </xf>
    <xf numFmtId="1" fontId="0" fillId="7" borderId="1" xfId="0" applyNumberFormat="1" applyFill="1" applyBorder="1" applyAlignment="1" applyProtection="1">
      <alignment horizontal="center" vertical="center"/>
      <protection hidden="1"/>
    </xf>
    <xf numFmtId="1" fontId="0" fillId="7" borderId="1" xfId="0" applyNumberFormat="1" applyFill="1" applyBorder="1" applyAlignment="1" applyProtection="1">
      <alignment horizontal="center"/>
      <protection hidden="1"/>
    </xf>
    <xf numFmtId="0" fontId="0" fillId="4" borderId="0" xfId="0" applyFill="1" applyBorder="1" applyAlignment="1">
      <alignment horizontal="center" vertical="center"/>
    </xf>
    <xf numFmtId="0" fontId="1" fillId="4" borderId="0" xfId="0" applyFont="1" applyFill="1" applyBorder="1" applyAlignment="1">
      <alignment horizontal="center" vertical="center"/>
    </xf>
    <xf numFmtId="0" fontId="0" fillId="8" borderId="3" xfId="0" applyFill="1" applyBorder="1" applyAlignment="1" applyProtection="1">
      <alignment horizontal="center"/>
      <protection locked="0"/>
    </xf>
    <xf numFmtId="0" fontId="0" fillId="4" borderId="10" xfId="0" applyFill="1" applyBorder="1" applyAlignment="1">
      <alignment/>
    </xf>
    <xf numFmtId="0" fontId="3" fillId="9" borderId="0" xfId="0" applyFont="1" applyFill="1" applyAlignment="1">
      <alignment horizontal="center" vertical="center"/>
    </xf>
    <xf numFmtId="0" fontId="0" fillId="9" borderId="0" xfId="0" applyFill="1" applyBorder="1" applyAlignment="1">
      <alignment/>
    </xf>
    <xf numFmtId="0" fontId="3" fillId="9" borderId="0" xfId="0" applyFont="1" applyFill="1" applyAlignment="1">
      <alignment/>
    </xf>
    <xf numFmtId="0" fontId="0" fillId="9" borderId="0" xfId="0" applyFill="1" applyAlignment="1">
      <alignment/>
    </xf>
    <xf numFmtId="0" fontId="0" fillId="9" borderId="0" xfId="0" applyFill="1" applyAlignment="1">
      <alignment horizontal="center" vertical="center"/>
    </xf>
    <xf numFmtId="0" fontId="7" fillId="9" borderId="0" xfId="0" applyFont="1" applyFill="1" applyAlignment="1">
      <alignment horizontal="center" vertical="center"/>
    </xf>
    <xf numFmtId="0" fontId="1" fillId="4" borderId="17" xfId="0" applyFont="1" applyFill="1" applyBorder="1" applyAlignment="1">
      <alignment horizontal="center"/>
    </xf>
    <xf numFmtId="0" fontId="0" fillId="3" borderId="17" xfId="0" applyFill="1" applyBorder="1" applyAlignment="1">
      <alignment horizontal="left"/>
    </xf>
    <xf numFmtId="0" fontId="0" fillId="3" borderId="17" xfId="0" applyFill="1" applyBorder="1" applyAlignment="1">
      <alignment/>
    </xf>
    <xf numFmtId="0" fontId="0" fillId="3" borderId="17" xfId="0" applyFill="1" applyBorder="1" applyAlignment="1">
      <alignment horizontal="center"/>
    </xf>
    <xf numFmtId="0" fontId="1" fillId="4" borderId="18" xfId="0" applyFont="1" applyFill="1" applyBorder="1" applyAlignment="1">
      <alignment horizontal="center"/>
    </xf>
    <xf numFmtId="0" fontId="0" fillId="3" borderId="18" xfId="0" applyFill="1" applyBorder="1" applyAlignment="1">
      <alignment horizontal="left"/>
    </xf>
    <xf numFmtId="0" fontId="0" fillId="3" borderId="18" xfId="0" applyFill="1" applyBorder="1" applyAlignment="1">
      <alignment/>
    </xf>
    <xf numFmtId="0" fontId="0" fillId="3" borderId="18" xfId="0" applyFill="1" applyBorder="1" applyAlignment="1">
      <alignment horizontal="center"/>
    </xf>
    <xf numFmtId="0" fontId="1" fillId="4" borderId="19" xfId="0" applyFont="1" applyFill="1" applyBorder="1" applyAlignment="1">
      <alignment horizontal="center"/>
    </xf>
    <xf numFmtId="0" fontId="0" fillId="3" borderId="19" xfId="0" applyFill="1" applyBorder="1" applyAlignment="1">
      <alignment horizontal="left"/>
    </xf>
    <xf numFmtId="0" fontId="0" fillId="3" borderId="19" xfId="0" applyFill="1" applyBorder="1" applyAlignment="1">
      <alignment/>
    </xf>
    <xf numFmtId="0" fontId="0" fillId="3" borderId="19" xfId="0" applyFill="1" applyBorder="1" applyAlignment="1">
      <alignment horizontal="center"/>
    </xf>
    <xf numFmtId="0" fontId="0" fillId="3" borderId="19" xfId="0" applyFont="1" applyFill="1" applyBorder="1" applyAlignment="1">
      <alignment horizontal="left"/>
    </xf>
    <xf numFmtId="0" fontId="0" fillId="4" borderId="2" xfId="0" applyFill="1" applyBorder="1" applyAlignment="1">
      <alignment/>
    </xf>
    <xf numFmtId="0" fontId="0" fillId="3" borderId="2" xfId="0" applyFill="1" applyBorder="1" applyAlignment="1">
      <alignment horizontal="left"/>
    </xf>
    <xf numFmtId="0" fontId="0" fillId="3" borderId="2" xfId="0" applyFill="1" applyBorder="1" applyAlignment="1">
      <alignment/>
    </xf>
    <xf numFmtId="0" fontId="0" fillId="4" borderId="15" xfId="0" applyFill="1" applyBorder="1" applyAlignment="1">
      <alignment/>
    </xf>
    <xf numFmtId="0" fontId="0" fillId="4" borderId="15" xfId="0" applyFill="1" applyBorder="1" applyAlignment="1">
      <alignment horizontal="center" vertical="center"/>
    </xf>
    <xf numFmtId="0" fontId="1" fillId="4" borderId="15" xfId="0" applyFont="1" applyFill="1" applyBorder="1" applyAlignment="1">
      <alignment horizontal="center" vertical="center"/>
    </xf>
    <xf numFmtId="0" fontId="0" fillId="2" borderId="20" xfId="0" applyFont="1" applyFill="1" applyBorder="1" applyAlignment="1">
      <alignment horizontal="left"/>
    </xf>
    <xf numFmtId="0" fontId="0" fillId="3" borderId="21" xfId="0" applyFont="1" applyFill="1" applyBorder="1" applyAlignment="1">
      <alignment horizontal="left"/>
    </xf>
    <xf numFmtId="0" fontId="0" fillId="2" borderId="21" xfId="0" applyFont="1" applyFill="1" applyBorder="1" applyAlignment="1">
      <alignment horizontal="left"/>
    </xf>
    <xf numFmtId="0" fontId="0" fillId="0" borderId="21" xfId="0" applyFont="1" applyBorder="1" applyAlignment="1">
      <alignment horizontal="left"/>
    </xf>
    <xf numFmtId="0" fontId="0" fillId="3" borderId="21" xfId="0" applyFill="1" applyBorder="1" applyAlignment="1">
      <alignment/>
    </xf>
    <xf numFmtId="0" fontId="8" fillId="2" borderId="21" xfId="0" applyFont="1" applyFill="1" applyBorder="1" applyAlignment="1">
      <alignment horizontal="left"/>
    </xf>
    <xf numFmtId="0" fontId="0" fillId="9" borderId="14" xfId="0" applyFill="1" applyBorder="1" applyAlignment="1">
      <alignment/>
    </xf>
    <xf numFmtId="0" fontId="0" fillId="9" borderId="10" xfId="0" applyFill="1" applyBorder="1" applyAlignment="1">
      <alignment/>
    </xf>
    <xf numFmtId="0" fontId="0" fillId="9" borderId="12" xfId="0" applyFill="1" applyBorder="1" applyAlignment="1">
      <alignment/>
    </xf>
    <xf numFmtId="0" fontId="0" fillId="0" borderId="2" xfId="0" applyFill="1" applyBorder="1" applyAlignment="1">
      <alignment/>
    </xf>
    <xf numFmtId="0" fontId="9" fillId="2" borderId="21" xfId="0" applyFont="1" applyFill="1" applyBorder="1" applyAlignment="1">
      <alignment horizontal="left"/>
    </xf>
    <xf numFmtId="0" fontId="3" fillId="0" borderId="0" xfId="0" applyFont="1" applyBorder="1" applyAlignment="1">
      <alignment/>
    </xf>
    <xf numFmtId="0" fontId="3" fillId="0" borderId="0" xfId="0" applyFont="1" applyAlignment="1">
      <alignment/>
    </xf>
    <xf numFmtId="0" fontId="1" fillId="0" borderId="2"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26</xdr:row>
      <xdr:rowOff>19050</xdr:rowOff>
    </xdr:from>
    <xdr:to>
      <xdr:col>1</xdr:col>
      <xdr:colOff>581025</xdr:colOff>
      <xdr:row>26</xdr:row>
      <xdr:rowOff>152400</xdr:rowOff>
    </xdr:to>
    <xdr:sp>
      <xdr:nvSpPr>
        <xdr:cNvPr id="1" name="AutoShape 1"/>
        <xdr:cNvSpPr>
          <a:spLocks/>
        </xdr:cNvSpPr>
      </xdr:nvSpPr>
      <xdr:spPr>
        <a:xfrm>
          <a:off x="1057275" y="5305425"/>
          <a:ext cx="133350" cy="1333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27</xdr:row>
      <xdr:rowOff>19050</xdr:rowOff>
    </xdr:from>
    <xdr:to>
      <xdr:col>1</xdr:col>
      <xdr:colOff>581025</xdr:colOff>
      <xdr:row>27</xdr:row>
      <xdr:rowOff>152400</xdr:rowOff>
    </xdr:to>
    <xdr:sp>
      <xdr:nvSpPr>
        <xdr:cNvPr id="2" name="AutoShape 2"/>
        <xdr:cNvSpPr>
          <a:spLocks/>
        </xdr:cNvSpPr>
      </xdr:nvSpPr>
      <xdr:spPr>
        <a:xfrm>
          <a:off x="1057275" y="5467350"/>
          <a:ext cx="133350" cy="1333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25</xdr:row>
      <xdr:rowOff>19050</xdr:rowOff>
    </xdr:from>
    <xdr:to>
      <xdr:col>1</xdr:col>
      <xdr:colOff>581025</xdr:colOff>
      <xdr:row>25</xdr:row>
      <xdr:rowOff>152400</xdr:rowOff>
    </xdr:to>
    <xdr:sp>
      <xdr:nvSpPr>
        <xdr:cNvPr id="3" name="AutoShape 3"/>
        <xdr:cNvSpPr>
          <a:spLocks/>
        </xdr:cNvSpPr>
      </xdr:nvSpPr>
      <xdr:spPr>
        <a:xfrm>
          <a:off x="1057275" y="5143500"/>
          <a:ext cx="133350" cy="1333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20</xdr:row>
      <xdr:rowOff>85725</xdr:rowOff>
    </xdr:from>
    <xdr:to>
      <xdr:col>8</xdr:col>
      <xdr:colOff>447675</xdr:colOff>
      <xdr:row>20</xdr:row>
      <xdr:rowOff>85725</xdr:rowOff>
    </xdr:to>
    <xdr:sp>
      <xdr:nvSpPr>
        <xdr:cNvPr id="4" name="Line 4"/>
        <xdr:cNvSpPr>
          <a:spLocks/>
        </xdr:cNvSpPr>
      </xdr:nvSpPr>
      <xdr:spPr>
        <a:xfrm>
          <a:off x="4724400" y="4391025"/>
          <a:ext cx="10191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17</xdr:row>
      <xdr:rowOff>76200</xdr:rowOff>
    </xdr:from>
    <xdr:to>
      <xdr:col>6</xdr:col>
      <xdr:colOff>371475</xdr:colOff>
      <xdr:row>19</xdr:row>
      <xdr:rowOff>133350</xdr:rowOff>
    </xdr:to>
    <xdr:sp>
      <xdr:nvSpPr>
        <xdr:cNvPr id="5" name="Line 5"/>
        <xdr:cNvSpPr>
          <a:spLocks/>
        </xdr:cNvSpPr>
      </xdr:nvSpPr>
      <xdr:spPr>
        <a:xfrm>
          <a:off x="4276725" y="3895725"/>
          <a:ext cx="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workbookViewId="0" topLeftCell="A1">
      <selection activeCell="T25" sqref="T25"/>
    </sheetView>
  </sheetViews>
  <sheetFormatPr defaultColWidth="9.140625" defaultRowHeight="12.75"/>
  <cols>
    <col min="2" max="2" width="12.00390625" style="0" customWidth="1"/>
    <col min="5" max="5" width="10.00390625" style="0" customWidth="1"/>
    <col min="7" max="7" width="11.7109375" style="0" customWidth="1"/>
    <col min="10" max="10" width="2.421875" style="0" customWidth="1"/>
    <col min="11" max="11" width="22.28125" style="0" customWidth="1"/>
    <col min="14" max="14" width="11.7109375" style="0" customWidth="1"/>
    <col min="16" max="16" width="11.140625" style="0" customWidth="1"/>
    <col min="18" max="18" width="11.421875" style="0" customWidth="1"/>
    <col min="19" max="19" width="3.421875" style="0" customWidth="1"/>
  </cols>
  <sheetData>
    <row r="1" spans="1:19" ht="15.75">
      <c r="A1" s="12"/>
      <c r="B1" s="76"/>
      <c r="C1" s="76"/>
      <c r="D1" s="76"/>
      <c r="E1" s="77" t="s">
        <v>66</v>
      </c>
      <c r="F1" s="76"/>
      <c r="G1" s="76"/>
      <c r="H1" s="76"/>
      <c r="I1" s="13"/>
      <c r="J1" s="13"/>
      <c r="K1" s="13"/>
      <c r="L1" s="13"/>
      <c r="M1" s="13"/>
      <c r="N1" s="13"/>
      <c r="O1" s="13"/>
      <c r="P1" s="13"/>
      <c r="Q1" s="13"/>
      <c r="R1" s="13"/>
      <c r="S1" s="13"/>
    </row>
    <row r="2" spans="1:19" ht="12.75">
      <c r="A2" s="12"/>
      <c r="B2" s="12"/>
      <c r="C2" s="12"/>
      <c r="D2" s="12"/>
      <c r="E2" s="12"/>
      <c r="F2" s="12"/>
      <c r="G2" s="14"/>
      <c r="H2" s="12"/>
      <c r="I2" s="13"/>
      <c r="J2" s="13"/>
      <c r="K2" s="13"/>
      <c r="L2" s="13"/>
      <c r="M2" s="13"/>
      <c r="N2" s="13"/>
      <c r="O2" s="13"/>
      <c r="P2" s="13"/>
      <c r="Q2" s="13"/>
      <c r="R2" s="13"/>
      <c r="S2" s="13"/>
    </row>
    <row r="3" spans="1:19" ht="12.75">
      <c r="A3" s="12"/>
      <c r="B3" s="10" t="s">
        <v>0</v>
      </c>
      <c r="C3" s="1"/>
      <c r="D3" s="12"/>
      <c r="E3" s="12"/>
      <c r="F3" s="12"/>
      <c r="G3" s="12"/>
      <c r="H3" s="12"/>
      <c r="I3" s="13"/>
      <c r="J3" s="13"/>
      <c r="K3" s="13"/>
      <c r="L3" s="13"/>
      <c r="M3" s="13"/>
      <c r="N3" s="13"/>
      <c r="O3" s="13"/>
      <c r="P3" s="13"/>
      <c r="Q3" s="13"/>
      <c r="R3" s="13"/>
      <c r="S3" s="13"/>
    </row>
    <row r="4" spans="1:19" ht="12.75">
      <c r="A4" s="13"/>
      <c r="B4" s="10" t="s">
        <v>1</v>
      </c>
      <c r="C4" s="1"/>
      <c r="D4" s="28"/>
      <c r="E4" s="29" t="s">
        <v>2</v>
      </c>
      <c r="F4" s="28"/>
      <c r="G4" s="28"/>
      <c r="H4" s="65">
        <f>(C3*C4+C3*C5+C4*C5)*2/144</f>
        <v>0</v>
      </c>
      <c r="I4" s="13"/>
      <c r="J4" s="13"/>
      <c r="K4" s="13"/>
      <c r="L4" s="13"/>
      <c r="M4" s="13"/>
      <c r="N4" s="13"/>
      <c r="O4" s="13"/>
      <c r="P4" s="13"/>
      <c r="Q4" s="13"/>
      <c r="R4" s="13"/>
      <c r="S4" s="13"/>
    </row>
    <row r="5" spans="1:19" ht="12.75">
      <c r="A5" s="12"/>
      <c r="B5" s="10" t="s">
        <v>3</v>
      </c>
      <c r="C5" s="1"/>
      <c r="D5" s="12"/>
      <c r="E5" s="12"/>
      <c r="F5" s="12"/>
      <c r="G5" s="12"/>
      <c r="H5" s="12"/>
      <c r="I5" s="13"/>
      <c r="J5" s="13"/>
      <c r="K5" s="13"/>
      <c r="L5" s="13"/>
      <c r="M5" s="13"/>
      <c r="N5" s="13"/>
      <c r="O5" s="13"/>
      <c r="P5" s="13"/>
      <c r="Q5" s="13"/>
      <c r="R5" s="13"/>
      <c r="S5" s="13"/>
    </row>
    <row r="6" spans="1:19" ht="12.75">
      <c r="A6" s="12"/>
      <c r="B6" s="12"/>
      <c r="C6" s="12"/>
      <c r="D6" s="12"/>
      <c r="E6" s="12"/>
      <c r="F6" s="12"/>
      <c r="G6" s="12"/>
      <c r="H6" s="12"/>
      <c r="I6" s="13"/>
      <c r="J6" s="13"/>
      <c r="K6" s="13"/>
      <c r="L6" s="13"/>
      <c r="M6" s="13"/>
      <c r="N6" s="13"/>
      <c r="O6" s="13"/>
      <c r="P6" s="13"/>
      <c r="Q6" s="13"/>
      <c r="R6" s="13"/>
      <c r="S6" s="13"/>
    </row>
    <row r="7" spans="1:19" ht="38.25">
      <c r="A7" s="12"/>
      <c r="B7" s="11" t="s">
        <v>4</v>
      </c>
      <c r="C7" s="1"/>
      <c r="D7" s="11" t="s">
        <v>5</v>
      </c>
      <c r="E7" s="1"/>
      <c r="F7" s="12"/>
      <c r="G7" s="15" t="s">
        <v>6</v>
      </c>
      <c r="H7" s="65">
        <f>IF(C7-E7&gt;0,C7-E7,0)</f>
        <v>0</v>
      </c>
      <c r="I7" s="13"/>
      <c r="J7" s="13"/>
      <c r="K7" s="13"/>
      <c r="L7" s="13"/>
      <c r="M7" s="13"/>
      <c r="N7" s="13"/>
      <c r="O7" s="13"/>
      <c r="P7" s="13"/>
      <c r="Q7" s="13"/>
      <c r="R7" s="13"/>
      <c r="S7" s="13"/>
    </row>
    <row r="8" spans="1:19" ht="13.5" thickBot="1">
      <c r="A8" s="12"/>
      <c r="B8" s="12"/>
      <c r="C8" s="12"/>
      <c r="D8" s="12"/>
      <c r="E8" s="12"/>
      <c r="F8" s="12"/>
      <c r="G8" s="12"/>
      <c r="H8" s="12"/>
      <c r="I8" s="13"/>
      <c r="J8" s="13"/>
      <c r="K8" s="30"/>
      <c r="L8" s="32" t="s">
        <v>68</v>
      </c>
      <c r="M8" s="32"/>
      <c r="N8" s="32"/>
      <c r="O8" s="31"/>
      <c r="P8" s="31"/>
      <c r="Q8" s="31"/>
      <c r="R8" s="33"/>
      <c r="S8" s="13"/>
    </row>
    <row r="9" spans="1:19" ht="39.75" thickBot="1" thickTop="1">
      <c r="A9" s="12"/>
      <c r="B9" s="11" t="s">
        <v>7</v>
      </c>
      <c r="C9" s="19"/>
      <c r="D9" s="11" t="s">
        <v>8</v>
      </c>
      <c r="E9" s="19"/>
      <c r="F9" s="12"/>
      <c r="G9" s="15" t="s">
        <v>6</v>
      </c>
      <c r="H9" s="65">
        <f>IF(E9-C9&gt;0,E9-C9,0)</f>
        <v>0</v>
      </c>
      <c r="I9" s="13"/>
      <c r="J9" s="13"/>
      <c r="K9" s="34"/>
      <c r="L9" s="35"/>
      <c r="M9" s="36" t="s">
        <v>9</v>
      </c>
      <c r="N9" s="35"/>
      <c r="O9" s="34"/>
      <c r="P9" s="35"/>
      <c r="Q9" s="34"/>
      <c r="R9" s="35"/>
      <c r="S9" s="13"/>
    </row>
    <row r="10" spans="1:19" ht="13.5" thickBot="1">
      <c r="A10" s="21"/>
      <c r="B10" s="21"/>
      <c r="C10" s="21"/>
      <c r="D10" s="22" t="s">
        <v>10</v>
      </c>
      <c r="E10" s="21"/>
      <c r="F10" s="21"/>
      <c r="G10" s="21"/>
      <c r="H10" s="12"/>
      <c r="I10" s="13"/>
      <c r="J10" s="13"/>
      <c r="K10" s="37" t="s">
        <v>11</v>
      </c>
      <c r="L10" s="38"/>
      <c r="M10" s="37" t="s">
        <v>75</v>
      </c>
      <c r="N10" s="39"/>
      <c r="O10" s="37" t="s">
        <v>12</v>
      </c>
      <c r="P10" s="39"/>
      <c r="Q10" s="37" t="s">
        <v>13</v>
      </c>
      <c r="R10" s="38"/>
      <c r="S10" s="13"/>
    </row>
    <row r="11" spans="1:19" ht="39" thickBot="1">
      <c r="A11" s="12"/>
      <c r="B11" s="11" t="s">
        <v>14</v>
      </c>
      <c r="C11" s="20"/>
      <c r="D11" s="11" t="s">
        <v>15</v>
      </c>
      <c r="E11" s="64">
        <f>+C11*3.412</f>
        <v>0</v>
      </c>
      <c r="F11" s="12"/>
      <c r="G11" s="16" t="s">
        <v>16</v>
      </c>
      <c r="H11" s="65">
        <f>SUM(H7+H9)+IF(H15=0,0)+IF(H15=1,D16)+IF(H15=2,D17)+IF(H15=3,D18)+IF(H15=4,D19)+IF(H15=5,D20)+IF(H15=6,D21)+IF(H15=7,D22)+IF(H15=8,D23)</f>
        <v>0</v>
      </c>
      <c r="I11" s="13"/>
      <c r="J11" s="13"/>
      <c r="K11" s="40"/>
      <c r="L11" s="41"/>
      <c r="M11" s="40" t="s">
        <v>17</v>
      </c>
      <c r="N11" s="41" t="s">
        <v>18</v>
      </c>
      <c r="O11" s="40" t="s">
        <v>17</v>
      </c>
      <c r="P11" s="41" t="s">
        <v>18</v>
      </c>
      <c r="Q11" s="40" t="s">
        <v>17</v>
      </c>
      <c r="R11" s="41" t="s">
        <v>18</v>
      </c>
      <c r="S11" s="13"/>
    </row>
    <row r="12" spans="1:19" ht="13.5" thickBot="1">
      <c r="A12" s="12"/>
      <c r="B12" s="12"/>
      <c r="C12" s="12"/>
      <c r="D12" s="12"/>
      <c r="E12" s="12"/>
      <c r="F12" s="12"/>
      <c r="G12" s="12"/>
      <c r="H12" s="13"/>
      <c r="I12" s="13"/>
      <c r="J12" s="103"/>
      <c r="K12" s="97" t="s">
        <v>19</v>
      </c>
      <c r="L12" s="8" t="s">
        <v>20</v>
      </c>
      <c r="M12" s="8">
        <v>250</v>
      </c>
      <c r="N12" s="8">
        <v>200</v>
      </c>
      <c r="O12" s="8">
        <v>375</v>
      </c>
      <c r="P12" s="8">
        <v>275</v>
      </c>
      <c r="Q12" s="8">
        <v>400</v>
      </c>
      <c r="R12" s="8">
        <v>375</v>
      </c>
      <c r="S12" s="13"/>
    </row>
    <row r="13" spans="1:19" ht="12.75">
      <c r="A13" s="94"/>
      <c r="B13" s="95"/>
      <c r="C13" s="96" t="s">
        <v>21</v>
      </c>
      <c r="D13" s="95"/>
      <c r="E13" s="95"/>
      <c r="F13" s="12"/>
      <c r="G13" s="13"/>
      <c r="H13" s="13"/>
      <c r="I13" s="13"/>
      <c r="J13" s="104"/>
      <c r="K13" s="98" t="s">
        <v>22</v>
      </c>
      <c r="L13" s="9" t="s">
        <v>20</v>
      </c>
      <c r="M13" s="9">
        <v>600</v>
      </c>
      <c r="N13" s="9">
        <v>375</v>
      </c>
      <c r="O13" s="9">
        <v>775</v>
      </c>
      <c r="P13" s="9">
        <v>525</v>
      </c>
      <c r="Q13" s="9">
        <v>900</v>
      </c>
      <c r="R13" s="9">
        <v>700</v>
      </c>
      <c r="S13" s="13"/>
    </row>
    <row r="14" spans="1:19" ht="12.75">
      <c r="A14" s="17"/>
      <c r="B14" s="17"/>
      <c r="C14" s="18" t="s">
        <v>23</v>
      </c>
      <c r="D14" s="17"/>
      <c r="E14" s="17"/>
      <c r="F14" s="13"/>
      <c r="G14" s="17"/>
      <c r="H14" s="18" t="s">
        <v>24</v>
      </c>
      <c r="I14" s="17"/>
      <c r="J14" s="104"/>
      <c r="K14" s="99" t="s">
        <v>29</v>
      </c>
      <c r="L14" s="7" t="s">
        <v>20</v>
      </c>
      <c r="M14" s="7">
        <v>750</v>
      </c>
      <c r="N14" s="7">
        <v>625</v>
      </c>
      <c r="O14" s="7">
        <v>1050</v>
      </c>
      <c r="P14" s="7">
        <v>800</v>
      </c>
      <c r="Q14" s="7">
        <v>1500</v>
      </c>
      <c r="R14" s="7">
        <v>1100</v>
      </c>
      <c r="S14" s="13"/>
    </row>
    <row r="15" spans="1:19" ht="12.75">
      <c r="A15" s="23" t="s">
        <v>26</v>
      </c>
      <c r="B15" s="24" t="s">
        <v>27</v>
      </c>
      <c r="C15" s="25"/>
      <c r="D15" s="24" t="s">
        <v>28</v>
      </c>
      <c r="E15" s="26"/>
      <c r="F15" s="13"/>
      <c r="G15" s="13"/>
      <c r="H15" s="3"/>
      <c r="I15" s="13"/>
      <c r="J15" s="104"/>
      <c r="K15" s="98" t="s">
        <v>31</v>
      </c>
      <c r="L15" s="9" t="s">
        <v>20</v>
      </c>
      <c r="M15" s="9">
        <v>1200</v>
      </c>
      <c r="N15" s="9">
        <v>900</v>
      </c>
      <c r="O15" s="9">
        <v>1600</v>
      </c>
      <c r="P15" s="9">
        <v>1250</v>
      </c>
      <c r="Q15" s="9">
        <v>2500</v>
      </c>
      <c r="R15" s="9">
        <v>1600</v>
      </c>
      <c r="S15" s="13"/>
    </row>
    <row r="16" spans="1:19" ht="12.75">
      <c r="A16" s="78">
        <v>1</v>
      </c>
      <c r="B16" s="79" t="s">
        <v>30</v>
      </c>
      <c r="C16" s="80"/>
      <c r="D16" s="81">
        <v>4</v>
      </c>
      <c r="E16" s="26"/>
      <c r="F16" s="13"/>
      <c r="G16" s="13"/>
      <c r="H16" s="13"/>
      <c r="I16" s="13"/>
      <c r="J16" s="104"/>
      <c r="K16" s="99" t="s">
        <v>34</v>
      </c>
      <c r="L16" s="7" t="s">
        <v>20</v>
      </c>
      <c r="M16" s="7">
        <v>2400</v>
      </c>
      <c r="N16" s="7">
        <v>1800</v>
      </c>
      <c r="O16" s="7">
        <v>3200</v>
      </c>
      <c r="P16" s="7">
        <v>2500</v>
      </c>
      <c r="Q16" s="7">
        <v>5000</v>
      </c>
      <c r="R16" s="7">
        <v>3200</v>
      </c>
      <c r="S16" s="13"/>
    </row>
    <row r="17" spans="1:19" ht="12.75">
      <c r="A17" s="82">
        <v>2</v>
      </c>
      <c r="B17" s="83" t="s">
        <v>32</v>
      </c>
      <c r="C17" s="84"/>
      <c r="D17" s="85">
        <v>7</v>
      </c>
      <c r="E17" s="26"/>
      <c r="F17" s="13"/>
      <c r="G17" s="72" t="s">
        <v>33</v>
      </c>
      <c r="H17" s="66">
        <f>(+H11*H4*0.45)+E11+G27</f>
        <v>0</v>
      </c>
      <c r="I17" s="13"/>
      <c r="J17" s="104"/>
      <c r="K17" s="100"/>
      <c r="L17" s="2"/>
      <c r="M17" s="2"/>
      <c r="N17" s="2"/>
      <c r="O17" s="2"/>
      <c r="P17" s="2"/>
      <c r="Q17" s="2"/>
      <c r="R17" s="2"/>
      <c r="S17" s="13"/>
    </row>
    <row r="18" spans="1:19" ht="12.75">
      <c r="A18" s="82">
        <v>3</v>
      </c>
      <c r="B18" s="83" t="s">
        <v>35</v>
      </c>
      <c r="C18" s="84"/>
      <c r="D18" s="85">
        <v>9</v>
      </c>
      <c r="E18" s="26"/>
      <c r="F18" s="13"/>
      <c r="G18" s="73"/>
      <c r="H18" s="13"/>
      <c r="I18" s="13"/>
      <c r="J18" s="104"/>
      <c r="K18" s="101" t="s">
        <v>70</v>
      </c>
      <c r="L18" s="9" t="s">
        <v>25</v>
      </c>
      <c r="M18" s="9">
        <v>600</v>
      </c>
      <c r="N18" s="9">
        <v>375</v>
      </c>
      <c r="O18" s="9">
        <v>775</v>
      </c>
      <c r="P18" s="9">
        <v>525</v>
      </c>
      <c r="Q18" s="9">
        <v>900</v>
      </c>
      <c r="R18" s="9">
        <v>700</v>
      </c>
      <c r="S18" s="13"/>
    </row>
    <row r="19" spans="1:19" ht="12.75">
      <c r="A19" s="82">
        <v>4</v>
      </c>
      <c r="B19" s="83" t="s">
        <v>36</v>
      </c>
      <c r="C19" s="84"/>
      <c r="D19" s="85">
        <v>14</v>
      </c>
      <c r="E19" s="26"/>
      <c r="F19" s="13"/>
      <c r="G19" s="73"/>
      <c r="H19" s="13"/>
      <c r="I19" s="13"/>
      <c r="J19" s="104"/>
      <c r="K19" s="107">
        <v>770</v>
      </c>
      <c r="L19" s="7" t="s">
        <v>25</v>
      </c>
      <c r="M19" s="7"/>
      <c r="N19" s="7"/>
      <c r="O19" s="7">
        <v>1050</v>
      </c>
      <c r="P19" s="7">
        <v>800</v>
      </c>
      <c r="Q19" s="7">
        <v>1500</v>
      </c>
      <c r="R19" s="7">
        <v>1100</v>
      </c>
      <c r="S19" s="13"/>
    </row>
    <row r="20" spans="1:19" ht="12.75">
      <c r="A20" s="82">
        <v>5</v>
      </c>
      <c r="B20" s="83" t="s">
        <v>38</v>
      </c>
      <c r="C20" s="84"/>
      <c r="D20" s="85">
        <v>22</v>
      </c>
      <c r="E20" s="26"/>
      <c r="F20" s="13"/>
      <c r="G20" s="73"/>
      <c r="H20" s="13"/>
      <c r="I20" s="13"/>
      <c r="J20" s="104"/>
      <c r="K20" s="98" t="s">
        <v>37</v>
      </c>
      <c r="L20" s="9" t="s">
        <v>25</v>
      </c>
      <c r="M20" s="9">
        <v>850</v>
      </c>
      <c r="N20" s="9">
        <v>700</v>
      </c>
      <c r="O20" s="9">
        <v>1120</v>
      </c>
      <c r="P20" s="9">
        <v>900</v>
      </c>
      <c r="Q20" s="9">
        <v>1700</v>
      </c>
      <c r="R20" s="9">
        <v>1300</v>
      </c>
      <c r="S20" s="13"/>
    </row>
    <row r="21" spans="1:19" ht="12.75">
      <c r="A21" s="82">
        <v>6</v>
      </c>
      <c r="B21" s="83" t="s">
        <v>40</v>
      </c>
      <c r="C21" s="84"/>
      <c r="D21" s="85">
        <v>25</v>
      </c>
      <c r="E21" s="27"/>
      <c r="F21" s="13"/>
      <c r="G21" s="74" t="s">
        <v>62</v>
      </c>
      <c r="H21" s="75"/>
      <c r="I21" s="73"/>
      <c r="J21" s="73"/>
      <c r="K21" s="107" t="s">
        <v>61</v>
      </c>
      <c r="L21" s="7" t="s">
        <v>25</v>
      </c>
      <c r="M21" s="7"/>
      <c r="N21" s="7"/>
      <c r="O21" s="7">
        <v>1600</v>
      </c>
      <c r="P21" s="7">
        <v>1250</v>
      </c>
      <c r="Q21" s="7">
        <v>2500</v>
      </c>
      <c r="R21" s="7">
        <v>1600</v>
      </c>
      <c r="S21" s="13"/>
    </row>
    <row r="22" spans="1:19" ht="12.75">
      <c r="A22" s="86">
        <v>7</v>
      </c>
      <c r="B22" s="87" t="s">
        <v>42</v>
      </c>
      <c r="C22" s="88"/>
      <c r="D22" s="89">
        <v>27</v>
      </c>
      <c r="E22" s="26"/>
      <c r="F22" s="13"/>
      <c r="G22" s="13"/>
      <c r="H22" s="13"/>
      <c r="I22" s="13"/>
      <c r="J22" s="104"/>
      <c r="K22" s="98" t="s">
        <v>39</v>
      </c>
      <c r="L22" s="9" t="s">
        <v>25</v>
      </c>
      <c r="M22" s="9">
        <v>1200</v>
      </c>
      <c r="N22" s="9">
        <v>900</v>
      </c>
      <c r="O22" s="9">
        <v>1600</v>
      </c>
      <c r="P22" s="9">
        <v>1250</v>
      </c>
      <c r="Q22" s="9">
        <v>2500</v>
      </c>
      <c r="R22" s="9">
        <v>1600</v>
      </c>
      <c r="S22" s="13"/>
    </row>
    <row r="23" spans="1:19" ht="12.75">
      <c r="A23" s="86">
        <v>8</v>
      </c>
      <c r="B23" s="90" t="s">
        <v>44</v>
      </c>
      <c r="C23" s="88"/>
      <c r="D23" s="89">
        <v>14</v>
      </c>
      <c r="E23" s="26"/>
      <c r="F23" s="13"/>
      <c r="G23" s="13"/>
      <c r="H23" s="13"/>
      <c r="I23" s="13"/>
      <c r="J23" s="104"/>
      <c r="K23" s="99" t="s">
        <v>41</v>
      </c>
      <c r="L23" s="7" t="s">
        <v>25</v>
      </c>
      <c r="M23" s="7">
        <v>2400</v>
      </c>
      <c r="N23" s="7">
        <v>1800</v>
      </c>
      <c r="O23" s="7">
        <v>3200</v>
      </c>
      <c r="P23" s="7">
        <v>2500</v>
      </c>
      <c r="Q23" s="7">
        <v>5000</v>
      </c>
      <c r="R23" s="7">
        <v>3200</v>
      </c>
      <c r="S23" s="13"/>
    </row>
    <row r="24" spans="1:19" ht="13.5" thickBot="1">
      <c r="A24" s="91"/>
      <c r="B24" s="92" t="s">
        <v>46</v>
      </c>
      <c r="C24" s="93"/>
      <c r="D24" s="93"/>
      <c r="E24" s="26"/>
      <c r="F24" s="13"/>
      <c r="G24" s="13"/>
      <c r="H24" s="13"/>
      <c r="I24" s="13"/>
      <c r="J24" s="104"/>
      <c r="K24" s="100"/>
      <c r="L24" s="2"/>
      <c r="M24" s="2"/>
      <c r="N24" s="2"/>
      <c r="O24" s="2"/>
      <c r="P24" s="2"/>
      <c r="Q24" s="2"/>
      <c r="R24" s="2"/>
      <c r="S24" s="13"/>
    </row>
    <row r="25" spans="1:19" ht="12.75">
      <c r="A25" s="45"/>
      <c r="B25" s="46"/>
      <c r="C25" s="46"/>
      <c r="D25" s="46"/>
      <c r="E25" s="46"/>
      <c r="F25" s="46"/>
      <c r="G25" s="47" t="s">
        <v>48</v>
      </c>
      <c r="H25" s="48" t="s">
        <v>49</v>
      </c>
      <c r="I25" s="13"/>
      <c r="J25" s="104"/>
      <c r="K25" s="101" t="s">
        <v>67</v>
      </c>
      <c r="L25" s="9" t="s">
        <v>43</v>
      </c>
      <c r="M25" s="9">
        <v>600</v>
      </c>
      <c r="N25" s="9">
        <v>375</v>
      </c>
      <c r="O25" s="9">
        <v>775</v>
      </c>
      <c r="P25" s="9">
        <v>525</v>
      </c>
      <c r="Q25" s="9">
        <v>900</v>
      </c>
      <c r="R25" s="9">
        <v>700</v>
      </c>
      <c r="S25" s="13"/>
    </row>
    <row r="26" spans="1:19" ht="12.75">
      <c r="A26" s="71" t="s">
        <v>50</v>
      </c>
      <c r="B26" s="68"/>
      <c r="C26" s="57" t="s">
        <v>51</v>
      </c>
      <c r="D26" s="57"/>
      <c r="E26" s="49"/>
      <c r="F26" s="49"/>
      <c r="G26" s="50" t="s">
        <v>52</v>
      </c>
      <c r="H26" s="51" t="s">
        <v>53</v>
      </c>
      <c r="I26" s="13"/>
      <c r="J26" s="104"/>
      <c r="K26" s="102">
        <v>7725</v>
      </c>
      <c r="L26" s="7" t="s">
        <v>43</v>
      </c>
      <c r="M26" s="7"/>
      <c r="N26" s="7"/>
      <c r="O26" s="7">
        <v>1050</v>
      </c>
      <c r="P26" s="7">
        <v>800</v>
      </c>
      <c r="Q26" s="7">
        <v>1500</v>
      </c>
      <c r="R26" s="7">
        <v>1100</v>
      </c>
      <c r="S26" s="13"/>
    </row>
    <row r="27" spans="1:19" ht="12.75">
      <c r="A27" s="52"/>
      <c r="B27" s="69" t="s">
        <v>54</v>
      </c>
      <c r="C27" s="57" t="s">
        <v>55</v>
      </c>
      <c r="D27" s="57"/>
      <c r="E27" s="70"/>
      <c r="F27" s="57" t="s">
        <v>56</v>
      </c>
      <c r="G27" s="67">
        <f>IF(G35&gt;G33,(G35-G33)*E27*1.08,0)</f>
        <v>0</v>
      </c>
      <c r="H27" s="51"/>
      <c r="I27" s="13"/>
      <c r="J27" s="104"/>
      <c r="K27" s="98" t="s">
        <v>45</v>
      </c>
      <c r="L27" s="9" t="s">
        <v>43</v>
      </c>
      <c r="M27" s="9">
        <v>850</v>
      </c>
      <c r="N27" s="9">
        <v>700</v>
      </c>
      <c r="O27" s="9">
        <v>1120</v>
      </c>
      <c r="P27" s="9">
        <v>900</v>
      </c>
      <c r="Q27" s="9">
        <v>1700</v>
      </c>
      <c r="R27" s="9">
        <v>1300</v>
      </c>
      <c r="S27" s="13"/>
    </row>
    <row r="28" spans="1:19" ht="12.75">
      <c r="A28" s="52"/>
      <c r="B28" s="68"/>
      <c r="C28" s="57" t="s">
        <v>57</v>
      </c>
      <c r="D28" s="57"/>
      <c r="E28" s="49"/>
      <c r="F28" s="49"/>
      <c r="G28" s="49"/>
      <c r="H28" s="53"/>
      <c r="I28" s="13"/>
      <c r="J28" s="104"/>
      <c r="K28" s="102">
        <v>7735</v>
      </c>
      <c r="L28" s="7" t="s">
        <v>43</v>
      </c>
      <c r="M28" s="7"/>
      <c r="N28" s="7"/>
      <c r="O28" s="7">
        <v>1600</v>
      </c>
      <c r="P28" s="7">
        <v>1250</v>
      </c>
      <c r="Q28" s="7">
        <v>2500</v>
      </c>
      <c r="R28" s="7">
        <v>1600</v>
      </c>
      <c r="S28" s="13"/>
    </row>
    <row r="29" spans="1:19" ht="12.75">
      <c r="A29" s="52"/>
      <c r="B29" s="54"/>
      <c r="C29" s="49"/>
      <c r="D29" s="49"/>
      <c r="E29" s="49"/>
      <c r="F29" s="49"/>
      <c r="G29" s="49"/>
      <c r="H29" s="53"/>
      <c r="I29" s="13"/>
      <c r="J29" s="104"/>
      <c r="K29" s="98" t="s">
        <v>47</v>
      </c>
      <c r="L29" s="9" t="s">
        <v>43</v>
      </c>
      <c r="M29" s="9">
        <v>1200</v>
      </c>
      <c r="N29" s="9">
        <v>900</v>
      </c>
      <c r="O29" s="9">
        <v>1600</v>
      </c>
      <c r="P29" s="9">
        <v>1250</v>
      </c>
      <c r="Q29" s="9">
        <v>2500</v>
      </c>
      <c r="R29" s="9">
        <v>1600</v>
      </c>
      <c r="S29" s="13"/>
    </row>
    <row r="30" spans="1:19" ht="13.5" thickBot="1">
      <c r="A30" s="52"/>
      <c r="B30" s="54"/>
      <c r="C30" s="49"/>
      <c r="D30" s="49"/>
      <c r="E30" s="49"/>
      <c r="F30" s="49"/>
      <c r="G30" s="49"/>
      <c r="H30" s="53"/>
      <c r="I30" s="13"/>
      <c r="J30" s="105"/>
      <c r="K30" s="99" t="s">
        <v>69</v>
      </c>
      <c r="L30" s="7" t="s">
        <v>43</v>
      </c>
      <c r="M30" s="7">
        <v>2400</v>
      </c>
      <c r="N30" s="7">
        <v>1800</v>
      </c>
      <c r="O30" s="7">
        <v>3200</v>
      </c>
      <c r="P30" s="7">
        <v>2500</v>
      </c>
      <c r="Q30" s="7">
        <v>5000</v>
      </c>
      <c r="R30" s="7">
        <v>3200</v>
      </c>
      <c r="S30" s="13"/>
    </row>
    <row r="31" spans="1:19" ht="13.5" thickBot="1">
      <c r="A31" s="52"/>
      <c r="B31" s="49"/>
      <c r="C31" s="49"/>
      <c r="D31" s="49"/>
      <c r="E31" s="49"/>
      <c r="F31" s="49"/>
      <c r="G31" s="49"/>
      <c r="H31" s="53"/>
      <c r="I31" s="13"/>
      <c r="J31" s="13"/>
      <c r="K31" s="43"/>
      <c r="L31" s="43"/>
      <c r="M31" s="43"/>
      <c r="N31" s="43"/>
      <c r="O31" s="43"/>
      <c r="P31" s="43"/>
      <c r="Q31" s="43"/>
      <c r="R31" s="43"/>
      <c r="S31" s="13"/>
    </row>
    <row r="32" spans="1:19" ht="12.75">
      <c r="A32" s="52"/>
      <c r="B32" s="49"/>
      <c r="C32" s="49"/>
      <c r="D32" s="49"/>
      <c r="E32" s="49"/>
      <c r="F32" s="49"/>
      <c r="G32" s="49"/>
      <c r="H32" s="53"/>
      <c r="I32" s="13"/>
      <c r="J32" s="13"/>
      <c r="K32" s="108" t="s">
        <v>71</v>
      </c>
      <c r="L32" s="6"/>
      <c r="M32" s="6"/>
      <c r="N32" s="6"/>
      <c r="O32" s="6"/>
      <c r="P32" s="6"/>
      <c r="Q32" s="6"/>
      <c r="R32" s="6"/>
      <c r="S32" s="13"/>
    </row>
    <row r="33" spans="1:19" ht="12.75">
      <c r="A33" s="52"/>
      <c r="B33" s="55"/>
      <c r="C33" s="56" t="s">
        <v>63</v>
      </c>
      <c r="D33" s="57"/>
      <c r="E33" s="57"/>
      <c r="F33" s="57"/>
      <c r="G33" s="5"/>
      <c r="H33" s="53"/>
      <c r="I33" s="13"/>
      <c r="J33" s="13"/>
      <c r="K33" s="6" t="s">
        <v>58</v>
      </c>
      <c r="S33" s="13"/>
    </row>
    <row r="34" spans="1:19" ht="13.5" thickBot="1">
      <c r="A34" s="58"/>
      <c r="B34" s="59" t="s">
        <v>65</v>
      </c>
      <c r="C34" s="60"/>
      <c r="D34" s="49"/>
      <c r="E34" s="49"/>
      <c r="F34" s="49"/>
      <c r="G34" s="44"/>
      <c r="H34" s="53"/>
      <c r="I34" s="13"/>
      <c r="J34" s="13"/>
      <c r="K34" s="4" t="s">
        <v>59</v>
      </c>
      <c r="L34" s="4"/>
      <c r="M34" s="4"/>
      <c r="N34" s="4"/>
      <c r="O34" s="4"/>
      <c r="P34" s="4"/>
      <c r="Q34" s="4"/>
      <c r="R34" s="4"/>
      <c r="S34" s="13"/>
    </row>
    <row r="35" spans="1:19" ht="13.5" thickBot="1">
      <c r="A35" s="52"/>
      <c r="B35" s="61"/>
      <c r="C35" s="56" t="s">
        <v>64</v>
      </c>
      <c r="D35" s="57"/>
      <c r="E35" s="57"/>
      <c r="F35" s="57"/>
      <c r="G35" s="5"/>
      <c r="H35" s="53"/>
      <c r="I35" s="13"/>
      <c r="J35" s="13"/>
      <c r="K35" s="43"/>
      <c r="L35" s="43"/>
      <c r="M35" s="43"/>
      <c r="N35" s="43"/>
      <c r="O35" s="43"/>
      <c r="P35" s="43"/>
      <c r="Q35" s="43"/>
      <c r="R35" s="43"/>
      <c r="S35" s="13"/>
    </row>
    <row r="36" spans="1:19" ht="13.5" thickBot="1">
      <c r="A36" s="62"/>
      <c r="B36" s="43"/>
      <c r="C36" s="43"/>
      <c r="D36" s="43"/>
      <c r="E36" s="43"/>
      <c r="F36" s="43"/>
      <c r="G36" s="43"/>
      <c r="H36" s="63"/>
      <c r="I36" s="13"/>
      <c r="J36" s="13"/>
      <c r="K36" s="109" t="s">
        <v>72</v>
      </c>
      <c r="S36" s="13"/>
    </row>
    <row r="37" spans="1:19" ht="13.5" thickBot="1">
      <c r="A37" s="13"/>
      <c r="B37" s="13"/>
      <c r="C37" s="13"/>
      <c r="D37" s="13"/>
      <c r="E37" s="13"/>
      <c r="F37" s="13"/>
      <c r="G37" s="13"/>
      <c r="H37" s="13"/>
      <c r="I37" s="13"/>
      <c r="J37" s="13"/>
      <c r="K37" s="4" t="s">
        <v>60</v>
      </c>
      <c r="L37" s="4"/>
      <c r="M37" s="4"/>
      <c r="N37" s="4"/>
      <c r="O37" s="4"/>
      <c r="P37" s="4"/>
      <c r="Q37" s="4"/>
      <c r="R37" s="4"/>
      <c r="S37" s="13"/>
    </row>
    <row r="38" spans="1:19" ht="13.5" thickBot="1">
      <c r="A38" s="13"/>
      <c r="B38" s="13"/>
      <c r="C38" s="13"/>
      <c r="D38" s="13"/>
      <c r="E38" s="13"/>
      <c r="F38" s="13"/>
      <c r="G38" s="13"/>
      <c r="H38" s="13"/>
      <c r="I38" s="13"/>
      <c r="J38" s="13"/>
      <c r="K38" s="42"/>
      <c r="L38" s="42"/>
      <c r="M38" s="42"/>
      <c r="N38" s="42"/>
      <c r="O38" s="42"/>
      <c r="P38" s="42"/>
      <c r="Q38" s="42"/>
      <c r="R38" s="42"/>
      <c r="S38" s="13"/>
    </row>
    <row r="39" spans="1:19" ht="12.75">
      <c r="A39" s="13"/>
      <c r="B39" s="13"/>
      <c r="C39" s="13"/>
      <c r="D39" s="13"/>
      <c r="E39" s="13"/>
      <c r="F39" s="13"/>
      <c r="G39" s="13"/>
      <c r="H39" s="13"/>
      <c r="I39" s="13"/>
      <c r="J39" s="13"/>
      <c r="K39" s="109" t="s">
        <v>74</v>
      </c>
      <c r="S39" s="13"/>
    </row>
    <row r="40" spans="1:19" ht="12.75">
      <c r="A40" s="13"/>
      <c r="B40" s="13"/>
      <c r="C40" s="13"/>
      <c r="D40" s="13"/>
      <c r="E40" s="13"/>
      <c r="F40" s="13"/>
      <c r="G40" s="13"/>
      <c r="H40" s="13"/>
      <c r="I40" s="13"/>
      <c r="J40" s="13"/>
      <c r="K40" s="6" t="s">
        <v>73</v>
      </c>
      <c r="L40" s="6"/>
      <c r="M40" s="6"/>
      <c r="N40" s="6"/>
      <c r="O40" s="6"/>
      <c r="P40" s="6"/>
      <c r="Q40" s="6"/>
      <c r="R40" s="6"/>
      <c r="S40" s="13"/>
    </row>
    <row r="41" spans="1:19" ht="13.5" thickBot="1">
      <c r="A41" s="13"/>
      <c r="B41" s="13"/>
      <c r="C41" s="13"/>
      <c r="D41" s="13"/>
      <c r="E41" s="13"/>
      <c r="F41" s="13"/>
      <c r="G41" s="13"/>
      <c r="H41" s="13"/>
      <c r="I41" s="13"/>
      <c r="J41" s="13"/>
      <c r="K41" s="110" t="s">
        <v>76</v>
      </c>
      <c r="L41" s="106"/>
      <c r="M41" s="106"/>
      <c r="N41" s="106"/>
      <c r="O41" s="106"/>
      <c r="P41" s="106"/>
      <c r="Q41" s="106"/>
      <c r="R41" s="106"/>
      <c r="S41" s="13"/>
    </row>
    <row r="42" spans="1:19" ht="12.75">
      <c r="A42" s="13"/>
      <c r="B42" s="13"/>
      <c r="C42" s="13"/>
      <c r="D42" s="13"/>
      <c r="E42" s="13"/>
      <c r="F42" s="13"/>
      <c r="G42" s="13"/>
      <c r="H42" s="13"/>
      <c r="I42" s="13"/>
      <c r="J42" s="13"/>
      <c r="K42" s="13"/>
      <c r="L42" s="13"/>
      <c r="M42" s="13"/>
      <c r="N42" s="13"/>
      <c r="O42" s="13"/>
      <c r="P42" s="13"/>
      <c r="Q42" s="13"/>
      <c r="R42" s="13"/>
      <c r="S42" s="13"/>
    </row>
  </sheetData>
  <sheetProtection password="EE51" sheet="1" objects="1" scenarios="1"/>
  <printOptions/>
  <pageMargins left="0.44" right="0.4" top="1" bottom="1" header="0.5" footer="0.5"/>
  <pageSetup horizontalDpi="300" verticalDpi="300" orientation="landscape" scale="7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dkremp</dc:creator>
  <cp:keywords/>
  <dc:description/>
  <cp:lastModifiedBy>cemmons</cp:lastModifiedBy>
  <cp:lastPrinted>2006-04-06T15:13:34Z</cp:lastPrinted>
  <dcterms:created xsi:type="dcterms:W3CDTF">2005-07-12T13:40:25Z</dcterms:created>
  <dcterms:modified xsi:type="dcterms:W3CDTF">2008-08-22T19:32:41Z</dcterms:modified>
  <cp:category/>
  <cp:version/>
  <cp:contentType/>
  <cp:contentStatus/>
</cp:coreProperties>
</file>